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33D432C0-E167-4420-BE9A-4D043606FCA0}" xr6:coauthVersionLast="47" xr6:coauthVersionMax="47" xr10:uidLastSave="{00000000-0000-0000-0000-000000000000}"/>
  <bookViews>
    <workbookView xWindow="28680" yWindow="-120" windowWidth="29040" windowHeight="15720" xr2:uid="{19BB37FB-F6E5-4645-BF5B-5206BF3D1EFD}"/>
  </bookViews>
  <sheets>
    <sheet name="TDs wo RR" sheetId="1" r:id="rId1"/>
  </sheets>
  <definedNames>
    <definedName name="_xlnm._FilterDatabase" localSheetId="0" hidden="1">'TDs wo RR'!$A$1:$L$25</definedName>
    <definedName name="_xlnm.Print_Area" localSheetId="0">'TDs wo RR'!$A$1:$L$25</definedName>
    <definedName name="_xlnm.Print_Titles" localSheetId="0">'TDs wo RR'!$1:$1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1" l="1"/>
  <c r="D23" i="1"/>
  <c r="H20" i="1"/>
  <c r="H19" i="1"/>
  <c r="D19" i="1"/>
  <c r="H18" i="1"/>
  <c r="H17" i="1"/>
  <c r="D3" i="1"/>
</calcChain>
</file>

<file path=xl/sharedStrings.xml><?xml version="1.0" encoding="utf-8"?>
<sst xmlns="http://schemas.openxmlformats.org/spreadsheetml/2006/main" count="229" uniqueCount="62">
  <si>
    <t>Collaborative</t>
  </si>
  <si>
    <t>Local Unit of Government</t>
  </si>
  <si>
    <t>Reported Actual Investment</t>
  </si>
  <si>
    <t>Reported Avg Weekly Wage of Jobs Created</t>
  </si>
  <si>
    <t>% Change in Taxable Value (TV)</t>
  </si>
  <si>
    <t>% Change in SEV</t>
  </si>
  <si>
    <t>First Year Benefits Received</t>
  </si>
  <si>
    <t>American Tooling &amp; Manufacturing Coalition</t>
  </si>
  <si>
    <t xml:space="preserve">Bradley-Thompson Tool Company </t>
  </si>
  <si>
    <t>City of Southfield</t>
  </si>
  <si>
    <t>Did Not Report - No Reporting Requirements</t>
  </si>
  <si>
    <t>Deppe Mold &amp; Tooling, Inc.</t>
  </si>
  <si>
    <t>City of Grandville</t>
  </si>
  <si>
    <t>Linwood Tool Company, Inc.</t>
  </si>
  <si>
    <t>Township of Kawkawlin</t>
  </si>
  <si>
    <t>Township of Orion</t>
  </si>
  <si>
    <t>Shouse Tool Company</t>
  </si>
  <si>
    <t>City of Fenton</t>
  </si>
  <si>
    <t>Global Tooling Alliance</t>
  </si>
  <si>
    <t>Century Tool &amp; Gage Company, Inc.</t>
  </si>
  <si>
    <t>Did Not Report - Renaissance Zone Expired</t>
  </si>
  <si>
    <t xml:space="preserve">Complete Surface Technologies </t>
  </si>
  <si>
    <t>Township of Clinton</t>
  </si>
  <si>
    <t>Falcon Industry, Inc.</t>
  </si>
  <si>
    <t>Township of Bruce/ Township of Washington</t>
  </si>
  <si>
    <t xml:space="preserve">RTS Cutting Tools, Inc. </t>
  </si>
  <si>
    <t>Charter Township of Clinton</t>
  </si>
  <si>
    <t>Saginaw Machine Systems, Inc.</t>
  </si>
  <si>
    <t>City of Saginaw</t>
  </si>
  <si>
    <t>Top Craft Tool, Inc.</t>
  </si>
  <si>
    <t>Wright-K Technology, Inc.</t>
  </si>
  <si>
    <t>Michigan Adaptive Coalition</t>
  </si>
  <si>
    <t>Schmald Tool &amp; Die, Inc.</t>
  </si>
  <si>
    <t>City of Burton</t>
  </si>
  <si>
    <t>Strategic Tooling Solutions</t>
  </si>
  <si>
    <t>A &amp; O Mold and Engineering, Inc.</t>
  </si>
  <si>
    <t>Village of Vicksburg</t>
  </si>
  <si>
    <t>City of Holland</t>
  </si>
  <si>
    <t>Township of Alpine</t>
  </si>
  <si>
    <t>Concept Molds, Inc.</t>
  </si>
  <si>
    <t>Township of Schoolcraft</t>
  </si>
  <si>
    <t>M &amp; M Polishing, Inc.</t>
  </si>
  <si>
    <t>City of Coloma</t>
  </si>
  <si>
    <t>Michigan Tool Works</t>
  </si>
  <si>
    <t>City of Sturgis</t>
  </si>
  <si>
    <t>Pyper Tool and Engineering, Inc.</t>
  </si>
  <si>
    <t>City of Walker</t>
  </si>
  <si>
    <t>Did Not Report</t>
  </si>
  <si>
    <t>Walker Tool and Die, Inc.</t>
  </si>
  <si>
    <t>Third Coast Tooling Alliance</t>
  </si>
  <si>
    <t>City of Flint</t>
  </si>
  <si>
    <t>Company</t>
  </si>
  <si>
    <t>MPD Welding, Inc.</t>
  </si>
  <si>
    <t>RCM Design and Build Services</t>
  </si>
  <si>
    <t>BuhlerPrince, Inc.</t>
  </si>
  <si>
    <t>Commercial Tool and Die, Inc.</t>
  </si>
  <si>
    <t>International Mold Corporation</t>
  </si>
  <si>
    <t>Precision Industries, Inc.</t>
  </si>
  <si>
    <t>Reported Current Jobs</t>
  </si>
  <si>
    <t>Reported Jobs Transferred 
to Zone</t>
  </si>
  <si>
    <t>Reported Baseline Jobs at Designation</t>
  </si>
  <si>
    <t>Reported Actual Job Creation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</si>
</sst>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4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2" fillId="3" borderId="0" xfId="0" applyFont="1" applyFill="1"/>
    <xf numFmtId="14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1" fontId="4" fillId="3" borderId="1" xfId="0" applyNumberFormat="1" applyFont="1" applyFill="1" applyBorder="1" applyAlignment="1">
      <alignment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8" fontId="4" fillId="3" borderId="1" xfId="0" applyNumberFormat="1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6" fontId="4" fillId="3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164" fontId="4" fillId="0" borderId="1" xfId="0" applyNumberFormat="1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vertical="center" wrapText="1"/>
    </xf>
    <xf numFmtId="164" fontId="2" fillId="0" borderId="0" xfId="0" applyNumberFormat="1" applyFont="1" applyAlignment="1">
      <alignment horizontal="right" wrapText="1"/>
    </xf>
    <xf numFmtId="1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wrapText="1"/>
    </xf>
    <xf numFmtId="165" fontId="2" fillId="0" borderId="0" xfId="0" applyNumberFormat="1" applyFont="1" applyAlignment="1">
      <alignment horizont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B3851-3654-4421-92D1-4E1DD493A16F}">
  <sheetPr>
    <tabColor rgb="FF00B050"/>
    <pageSetUpPr fitToPage="1"/>
  </sheetPr>
  <dimension ref="A1:L26"/>
  <sheetViews>
    <sheetView showGridLines="0" tabSelected="1" zoomScale="80" zoomScaleNormal="80" zoomScaleSheetLayoutView="7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45.7109375" style="1" bestFit="1" customWidth="1"/>
    <col min="2" max="2" width="35.28515625" style="4" bestFit="1" customWidth="1"/>
    <col min="3" max="3" width="30.140625" style="1" bestFit="1" customWidth="1"/>
    <col min="4" max="4" width="21.28515625" style="23" bestFit="1" customWidth="1"/>
    <col min="5" max="5" width="26.5703125" style="24" bestFit="1" customWidth="1"/>
    <col min="6" max="6" width="20.28515625" style="24" bestFit="1" customWidth="1"/>
    <col min="7" max="7" width="27.7109375" style="24" bestFit="1" customWidth="1"/>
    <col min="8" max="8" width="24.85546875" style="24" bestFit="1" customWidth="1"/>
    <col min="9" max="9" width="26.5703125" style="25" bestFit="1" customWidth="1"/>
    <col min="10" max="10" width="25.5703125" style="26" bestFit="1" customWidth="1"/>
    <col min="11" max="11" width="21.7109375" style="26" bestFit="1" customWidth="1"/>
    <col min="12" max="12" width="15.28515625" style="5" bestFit="1" customWidth="1"/>
    <col min="13" max="16384" width="9.140625" style="1"/>
  </cols>
  <sheetData>
    <row r="1" spans="1:12" ht="45" x14ac:dyDescent="0.2">
      <c r="A1" s="6" t="s">
        <v>0</v>
      </c>
      <c r="B1" s="7" t="s">
        <v>51</v>
      </c>
      <c r="C1" s="7" t="s">
        <v>1</v>
      </c>
      <c r="D1" s="8" t="s">
        <v>2</v>
      </c>
      <c r="E1" s="9" t="s">
        <v>58</v>
      </c>
      <c r="F1" s="9" t="s">
        <v>59</v>
      </c>
      <c r="G1" s="9" t="s">
        <v>60</v>
      </c>
      <c r="H1" s="9" t="s">
        <v>61</v>
      </c>
      <c r="I1" s="6" t="s">
        <v>3</v>
      </c>
      <c r="J1" s="10" t="s">
        <v>4</v>
      </c>
      <c r="K1" s="10" t="s">
        <v>5</v>
      </c>
      <c r="L1" s="11" t="s">
        <v>6</v>
      </c>
    </row>
    <row r="2" spans="1:12" ht="45" x14ac:dyDescent="0.2">
      <c r="A2" s="2" t="s">
        <v>7</v>
      </c>
      <c r="B2" s="2" t="s">
        <v>8</v>
      </c>
      <c r="C2" s="12" t="s">
        <v>9</v>
      </c>
      <c r="D2" s="13" t="s">
        <v>10</v>
      </c>
      <c r="E2" s="13" t="s">
        <v>10</v>
      </c>
      <c r="F2" s="13" t="s">
        <v>10</v>
      </c>
      <c r="G2" s="13" t="s">
        <v>10</v>
      </c>
      <c r="H2" s="13" t="s">
        <v>10</v>
      </c>
      <c r="I2" s="13" t="s">
        <v>10</v>
      </c>
      <c r="J2" s="13" t="s">
        <v>10</v>
      </c>
      <c r="K2" s="13" t="s">
        <v>10</v>
      </c>
      <c r="L2" s="14">
        <v>39814</v>
      </c>
    </row>
    <row r="3" spans="1:12" ht="15" x14ac:dyDescent="0.2">
      <c r="A3" s="2" t="s">
        <v>7</v>
      </c>
      <c r="B3" s="2" t="s">
        <v>11</v>
      </c>
      <c r="C3" s="12" t="s">
        <v>12</v>
      </c>
      <c r="D3" s="15">
        <f>SUM(2331432+378630.73+686657.79+28310+92434+28,310)</f>
        <v>3517802.52</v>
      </c>
      <c r="E3" s="16">
        <v>23</v>
      </c>
      <c r="F3" s="16">
        <v>0</v>
      </c>
      <c r="G3" s="16">
        <v>13</v>
      </c>
      <c r="H3" s="16">
        <v>10</v>
      </c>
      <c r="I3" s="17">
        <v>929</v>
      </c>
      <c r="J3" s="16">
        <v>-55.9</v>
      </c>
      <c r="K3" s="16">
        <v>-32.11</v>
      </c>
      <c r="L3" s="14">
        <v>39814</v>
      </c>
    </row>
    <row r="4" spans="1:12" ht="45" x14ac:dyDescent="0.2">
      <c r="A4" s="2" t="s">
        <v>7</v>
      </c>
      <c r="B4" s="2" t="s">
        <v>13</v>
      </c>
      <c r="C4" s="12" t="s">
        <v>14</v>
      </c>
      <c r="D4" s="13" t="s">
        <v>10</v>
      </c>
      <c r="E4" s="13" t="s">
        <v>10</v>
      </c>
      <c r="F4" s="13" t="s">
        <v>10</v>
      </c>
      <c r="G4" s="13" t="s">
        <v>10</v>
      </c>
      <c r="H4" s="13" t="s">
        <v>10</v>
      </c>
      <c r="I4" s="13" t="s">
        <v>10</v>
      </c>
      <c r="J4" s="13" t="s">
        <v>10</v>
      </c>
      <c r="K4" s="13" t="s">
        <v>10</v>
      </c>
      <c r="L4" s="14">
        <v>39814</v>
      </c>
    </row>
    <row r="5" spans="1:12" ht="45" x14ac:dyDescent="0.2">
      <c r="A5" s="2" t="s">
        <v>7</v>
      </c>
      <c r="B5" s="2" t="s">
        <v>52</v>
      </c>
      <c r="C5" s="12" t="s">
        <v>15</v>
      </c>
      <c r="D5" s="13" t="s">
        <v>10</v>
      </c>
      <c r="E5" s="13" t="s">
        <v>10</v>
      </c>
      <c r="F5" s="13" t="s">
        <v>10</v>
      </c>
      <c r="G5" s="13" t="s">
        <v>10</v>
      </c>
      <c r="H5" s="13" t="s">
        <v>10</v>
      </c>
      <c r="I5" s="13" t="s">
        <v>10</v>
      </c>
      <c r="J5" s="13" t="s">
        <v>10</v>
      </c>
      <c r="K5" s="13" t="s">
        <v>10</v>
      </c>
      <c r="L5" s="14">
        <v>39814</v>
      </c>
    </row>
    <row r="6" spans="1:12" ht="45" x14ac:dyDescent="0.2">
      <c r="A6" s="2" t="s">
        <v>7</v>
      </c>
      <c r="B6" s="2" t="s">
        <v>16</v>
      </c>
      <c r="C6" s="12" t="s">
        <v>17</v>
      </c>
      <c r="D6" s="13" t="s">
        <v>10</v>
      </c>
      <c r="E6" s="13" t="s">
        <v>10</v>
      </c>
      <c r="F6" s="13" t="s">
        <v>10</v>
      </c>
      <c r="G6" s="13" t="s">
        <v>10</v>
      </c>
      <c r="H6" s="13" t="s">
        <v>10</v>
      </c>
      <c r="I6" s="13" t="s">
        <v>10</v>
      </c>
      <c r="J6" s="13" t="s">
        <v>10</v>
      </c>
      <c r="K6" s="13" t="s">
        <v>10</v>
      </c>
      <c r="L6" s="14">
        <v>39814</v>
      </c>
    </row>
    <row r="7" spans="1:12" ht="45" x14ac:dyDescent="0.2">
      <c r="A7" s="2" t="s">
        <v>18</v>
      </c>
      <c r="B7" s="2" t="s">
        <v>19</v>
      </c>
      <c r="C7" s="12" t="s">
        <v>17</v>
      </c>
      <c r="D7" s="18" t="s">
        <v>20</v>
      </c>
      <c r="E7" s="18" t="s">
        <v>20</v>
      </c>
      <c r="F7" s="18" t="s">
        <v>20</v>
      </c>
      <c r="G7" s="18" t="s">
        <v>20</v>
      </c>
      <c r="H7" s="18" t="s">
        <v>20</v>
      </c>
      <c r="I7" s="18" t="s">
        <v>20</v>
      </c>
      <c r="J7" s="18" t="s">
        <v>20</v>
      </c>
      <c r="K7" s="18" t="s">
        <v>20</v>
      </c>
      <c r="L7" s="14">
        <v>39448</v>
      </c>
    </row>
    <row r="8" spans="1:12" ht="45" x14ac:dyDescent="0.2">
      <c r="A8" s="2" t="s">
        <v>18</v>
      </c>
      <c r="B8" s="2" t="s">
        <v>21</v>
      </c>
      <c r="C8" s="12" t="s">
        <v>22</v>
      </c>
      <c r="D8" s="18" t="s">
        <v>20</v>
      </c>
      <c r="E8" s="18" t="s">
        <v>20</v>
      </c>
      <c r="F8" s="18" t="s">
        <v>20</v>
      </c>
      <c r="G8" s="18" t="s">
        <v>20</v>
      </c>
      <c r="H8" s="18" t="s">
        <v>20</v>
      </c>
      <c r="I8" s="18" t="s">
        <v>20</v>
      </c>
      <c r="J8" s="18" t="s">
        <v>20</v>
      </c>
      <c r="K8" s="18" t="s">
        <v>20</v>
      </c>
      <c r="L8" s="14">
        <v>39814</v>
      </c>
    </row>
    <row r="9" spans="1:12" ht="45" x14ac:dyDescent="0.2">
      <c r="A9" s="2" t="s">
        <v>18</v>
      </c>
      <c r="B9" s="2" t="s">
        <v>23</v>
      </c>
      <c r="C9" s="12" t="s">
        <v>22</v>
      </c>
      <c r="D9" s="18" t="s">
        <v>20</v>
      </c>
      <c r="E9" s="18" t="s">
        <v>20</v>
      </c>
      <c r="F9" s="18" t="s">
        <v>20</v>
      </c>
      <c r="G9" s="18" t="s">
        <v>20</v>
      </c>
      <c r="H9" s="18" t="s">
        <v>20</v>
      </c>
      <c r="I9" s="18" t="s">
        <v>20</v>
      </c>
      <c r="J9" s="18" t="s">
        <v>20</v>
      </c>
      <c r="K9" s="18" t="s">
        <v>20</v>
      </c>
      <c r="L9" s="14">
        <v>39448</v>
      </c>
    </row>
    <row r="10" spans="1:12" ht="45" x14ac:dyDescent="0.2">
      <c r="A10" s="2" t="s">
        <v>18</v>
      </c>
      <c r="B10" s="19" t="s">
        <v>53</v>
      </c>
      <c r="C10" s="12" t="s">
        <v>24</v>
      </c>
      <c r="D10" s="18" t="s">
        <v>20</v>
      </c>
      <c r="E10" s="18" t="s">
        <v>20</v>
      </c>
      <c r="F10" s="18" t="s">
        <v>20</v>
      </c>
      <c r="G10" s="18" t="s">
        <v>20</v>
      </c>
      <c r="H10" s="18" t="s">
        <v>20</v>
      </c>
      <c r="I10" s="18" t="s">
        <v>20</v>
      </c>
      <c r="J10" s="18" t="s">
        <v>20</v>
      </c>
      <c r="K10" s="18" t="s">
        <v>20</v>
      </c>
      <c r="L10" s="14">
        <v>39448</v>
      </c>
    </row>
    <row r="11" spans="1:12" ht="45" x14ac:dyDescent="0.2">
      <c r="A11" s="2" t="s">
        <v>18</v>
      </c>
      <c r="B11" s="2" t="s">
        <v>25</v>
      </c>
      <c r="C11" s="12" t="s">
        <v>26</v>
      </c>
      <c r="D11" s="18" t="s">
        <v>20</v>
      </c>
      <c r="E11" s="18" t="s">
        <v>20</v>
      </c>
      <c r="F11" s="18" t="s">
        <v>20</v>
      </c>
      <c r="G11" s="18" t="s">
        <v>20</v>
      </c>
      <c r="H11" s="18" t="s">
        <v>20</v>
      </c>
      <c r="I11" s="18" t="s">
        <v>20</v>
      </c>
      <c r="J11" s="18" t="s">
        <v>20</v>
      </c>
      <c r="K11" s="18" t="s">
        <v>20</v>
      </c>
      <c r="L11" s="14">
        <v>39448</v>
      </c>
    </row>
    <row r="12" spans="1:12" ht="45" x14ac:dyDescent="0.2">
      <c r="A12" s="2" t="s">
        <v>18</v>
      </c>
      <c r="B12" s="2" t="s">
        <v>27</v>
      </c>
      <c r="C12" s="12" t="s">
        <v>28</v>
      </c>
      <c r="D12" s="18" t="s">
        <v>20</v>
      </c>
      <c r="E12" s="18" t="s">
        <v>20</v>
      </c>
      <c r="F12" s="18" t="s">
        <v>20</v>
      </c>
      <c r="G12" s="18" t="s">
        <v>20</v>
      </c>
      <c r="H12" s="18" t="s">
        <v>20</v>
      </c>
      <c r="I12" s="18" t="s">
        <v>20</v>
      </c>
      <c r="J12" s="18" t="s">
        <v>20</v>
      </c>
      <c r="K12" s="18" t="s">
        <v>20</v>
      </c>
      <c r="L12" s="14">
        <v>39448</v>
      </c>
    </row>
    <row r="13" spans="1:12" ht="45" x14ac:dyDescent="0.2">
      <c r="A13" s="2" t="s">
        <v>18</v>
      </c>
      <c r="B13" s="2" t="s">
        <v>29</v>
      </c>
      <c r="C13" s="12" t="s">
        <v>22</v>
      </c>
      <c r="D13" s="18" t="s">
        <v>20</v>
      </c>
      <c r="E13" s="18" t="s">
        <v>20</v>
      </c>
      <c r="F13" s="18" t="s">
        <v>20</v>
      </c>
      <c r="G13" s="18" t="s">
        <v>20</v>
      </c>
      <c r="H13" s="18" t="s">
        <v>20</v>
      </c>
      <c r="I13" s="18" t="s">
        <v>20</v>
      </c>
      <c r="J13" s="18" t="s">
        <v>20</v>
      </c>
      <c r="K13" s="18" t="s">
        <v>20</v>
      </c>
      <c r="L13" s="14">
        <v>39448</v>
      </c>
    </row>
    <row r="14" spans="1:12" ht="45" x14ac:dyDescent="0.2">
      <c r="A14" s="2" t="s">
        <v>18</v>
      </c>
      <c r="B14" s="2" t="s">
        <v>30</v>
      </c>
      <c r="C14" s="12" t="s">
        <v>28</v>
      </c>
      <c r="D14" s="18" t="s">
        <v>20</v>
      </c>
      <c r="E14" s="18" t="s">
        <v>20</v>
      </c>
      <c r="F14" s="18" t="s">
        <v>20</v>
      </c>
      <c r="G14" s="18" t="s">
        <v>20</v>
      </c>
      <c r="H14" s="18" t="s">
        <v>20</v>
      </c>
      <c r="I14" s="18" t="s">
        <v>20</v>
      </c>
      <c r="J14" s="18" t="s">
        <v>20</v>
      </c>
      <c r="K14" s="18" t="s">
        <v>20</v>
      </c>
      <c r="L14" s="14">
        <v>39448</v>
      </c>
    </row>
    <row r="15" spans="1:12" ht="45" x14ac:dyDescent="0.2">
      <c r="A15" s="12" t="s">
        <v>31</v>
      </c>
      <c r="B15" s="2" t="s">
        <v>32</v>
      </c>
      <c r="C15" s="12" t="s">
        <v>33</v>
      </c>
      <c r="D15" s="18" t="s">
        <v>20</v>
      </c>
      <c r="E15" s="18" t="s">
        <v>20</v>
      </c>
      <c r="F15" s="18" t="s">
        <v>20</v>
      </c>
      <c r="G15" s="18" t="s">
        <v>20</v>
      </c>
      <c r="H15" s="18" t="s">
        <v>20</v>
      </c>
      <c r="I15" s="18" t="s">
        <v>20</v>
      </c>
      <c r="J15" s="18" t="s">
        <v>20</v>
      </c>
      <c r="K15" s="18" t="s">
        <v>20</v>
      </c>
      <c r="L15" s="14">
        <v>39448</v>
      </c>
    </row>
    <row r="16" spans="1:12" ht="45" x14ac:dyDescent="0.2">
      <c r="A16" s="2" t="s">
        <v>34</v>
      </c>
      <c r="B16" s="2" t="s">
        <v>35</v>
      </c>
      <c r="C16" s="12" t="s">
        <v>36</v>
      </c>
      <c r="D16" s="13" t="s">
        <v>10</v>
      </c>
      <c r="E16" s="13" t="s">
        <v>10</v>
      </c>
      <c r="F16" s="13" t="s">
        <v>10</v>
      </c>
      <c r="G16" s="13" t="s">
        <v>10</v>
      </c>
      <c r="H16" s="13" t="s">
        <v>10</v>
      </c>
      <c r="I16" s="13" t="s">
        <v>10</v>
      </c>
      <c r="J16" s="13" t="s">
        <v>10</v>
      </c>
      <c r="K16" s="13" t="s">
        <v>10</v>
      </c>
      <c r="L16" s="14">
        <v>40179</v>
      </c>
    </row>
    <row r="17" spans="1:12" ht="15" x14ac:dyDescent="0.2">
      <c r="A17" s="2" t="s">
        <v>34</v>
      </c>
      <c r="B17" s="2" t="s">
        <v>54</v>
      </c>
      <c r="C17" s="12" t="s">
        <v>37</v>
      </c>
      <c r="D17" s="20">
        <v>17924946</v>
      </c>
      <c r="E17" s="3">
        <v>115</v>
      </c>
      <c r="F17" s="3">
        <v>0</v>
      </c>
      <c r="G17" s="3">
        <v>69</v>
      </c>
      <c r="H17" s="3">
        <f>E17-G17</f>
        <v>46</v>
      </c>
      <c r="I17" s="21">
        <v>1135</v>
      </c>
      <c r="J17" s="3">
        <v>-9.9700000000000006</v>
      </c>
      <c r="K17" s="3">
        <v>21.87</v>
      </c>
      <c r="L17" s="14">
        <v>40544</v>
      </c>
    </row>
    <row r="18" spans="1:12" ht="15" x14ac:dyDescent="0.2">
      <c r="A18" s="2" t="s">
        <v>34</v>
      </c>
      <c r="B18" s="2" t="s">
        <v>55</v>
      </c>
      <c r="C18" s="12" t="s">
        <v>38</v>
      </c>
      <c r="D18" s="20">
        <v>28653347</v>
      </c>
      <c r="E18" s="3">
        <v>186</v>
      </c>
      <c r="F18" s="3">
        <v>0</v>
      </c>
      <c r="G18" s="3">
        <v>130</v>
      </c>
      <c r="H18" s="3">
        <f>E18-G18</f>
        <v>56</v>
      </c>
      <c r="I18" s="21">
        <v>1086</v>
      </c>
      <c r="J18" s="3">
        <v>-55.73</v>
      </c>
      <c r="K18" s="3">
        <v>-48.62</v>
      </c>
      <c r="L18" s="14">
        <v>40179</v>
      </c>
    </row>
    <row r="19" spans="1:12" ht="15" x14ac:dyDescent="0.2">
      <c r="A19" s="2" t="s">
        <v>34</v>
      </c>
      <c r="B19" s="2" t="s">
        <v>39</v>
      </c>
      <c r="C19" s="12" t="s">
        <v>40</v>
      </c>
      <c r="D19" s="20">
        <f>SUM(1175086+8600+9557+277485.96+121498+425657+16325)</f>
        <v>2034208.96</v>
      </c>
      <c r="E19" s="3">
        <v>25</v>
      </c>
      <c r="F19" s="3">
        <v>0</v>
      </c>
      <c r="G19" s="3">
        <v>22</v>
      </c>
      <c r="H19" s="3">
        <f>E19-G19</f>
        <v>3</v>
      </c>
      <c r="I19" s="21">
        <v>1662</v>
      </c>
      <c r="J19" s="3">
        <v>-40.83</v>
      </c>
      <c r="K19" s="3">
        <v>-34.33</v>
      </c>
      <c r="L19" s="14">
        <v>40179</v>
      </c>
    </row>
    <row r="20" spans="1:12" ht="15" x14ac:dyDescent="0.2">
      <c r="A20" s="2" t="s">
        <v>34</v>
      </c>
      <c r="B20" s="2" t="s">
        <v>56</v>
      </c>
      <c r="C20" s="12" t="s">
        <v>22</v>
      </c>
      <c r="D20" s="20">
        <v>19704509</v>
      </c>
      <c r="E20" s="3">
        <v>66</v>
      </c>
      <c r="F20" s="3">
        <v>0</v>
      </c>
      <c r="G20" s="3">
        <v>48</v>
      </c>
      <c r="H20" s="3">
        <f>E20-G20</f>
        <v>18</v>
      </c>
      <c r="I20" s="21">
        <v>1516</v>
      </c>
      <c r="J20" s="3">
        <v>-51.37</v>
      </c>
      <c r="K20" s="3">
        <v>-20.97</v>
      </c>
      <c r="L20" s="14">
        <v>40544</v>
      </c>
    </row>
    <row r="21" spans="1:12" ht="45" x14ac:dyDescent="0.2">
      <c r="A21" s="2" t="s">
        <v>34</v>
      </c>
      <c r="B21" s="2" t="s">
        <v>41</v>
      </c>
      <c r="C21" s="12" t="s">
        <v>42</v>
      </c>
      <c r="D21" s="22" t="s">
        <v>10</v>
      </c>
      <c r="E21" s="22" t="s">
        <v>10</v>
      </c>
      <c r="F21" s="22" t="s">
        <v>10</v>
      </c>
      <c r="G21" s="22" t="s">
        <v>10</v>
      </c>
      <c r="H21" s="22" t="s">
        <v>10</v>
      </c>
      <c r="I21" s="22" t="s">
        <v>10</v>
      </c>
      <c r="J21" s="22" t="s">
        <v>10</v>
      </c>
      <c r="K21" s="22" t="s">
        <v>10</v>
      </c>
      <c r="L21" s="14">
        <v>40179</v>
      </c>
    </row>
    <row r="22" spans="1:12" ht="45" x14ac:dyDescent="0.2">
      <c r="A22" s="2" t="s">
        <v>34</v>
      </c>
      <c r="B22" s="2" t="s">
        <v>43</v>
      </c>
      <c r="C22" s="12" t="s">
        <v>44</v>
      </c>
      <c r="D22" s="22" t="s">
        <v>10</v>
      </c>
      <c r="E22" s="22" t="s">
        <v>10</v>
      </c>
      <c r="F22" s="22" t="s">
        <v>10</v>
      </c>
      <c r="G22" s="22" t="s">
        <v>10</v>
      </c>
      <c r="H22" s="22" t="s">
        <v>10</v>
      </c>
      <c r="I22" s="22" t="s">
        <v>10</v>
      </c>
      <c r="J22" s="22" t="s">
        <v>10</v>
      </c>
      <c r="K22" s="22" t="s">
        <v>10</v>
      </c>
      <c r="L22" s="14">
        <v>40179</v>
      </c>
    </row>
    <row r="23" spans="1:12" ht="15" x14ac:dyDescent="0.2">
      <c r="A23" s="2" t="s">
        <v>34</v>
      </c>
      <c r="B23" s="2" t="s">
        <v>45</v>
      </c>
      <c r="C23" s="12" t="s">
        <v>46</v>
      </c>
      <c r="D23" s="20">
        <f>SUM(3340942+9493+30608+2310+10323+1935+45000+6890+89008)</f>
        <v>3536509</v>
      </c>
      <c r="E23" s="3">
        <v>40</v>
      </c>
      <c r="F23" s="3">
        <v>0</v>
      </c>
      <c r="G23" s="3">
        <v>37</v>
      </c>
      <c r="H23" s="3">
        <f>E23-G23</f>
        <v>3</v>
      </c>
      <c r="I23" s="21">
        <v>1500</v>
      </c>
      <c r="J23" s="3">
        <v>-57.18</v>
      </c>
      <c r="K23" s="3" t="s">
        <v>47</v>
      </c>
      <c r="L23" s="14">
        <v>40179</v>
      </c>
    </row>
    <row r="24" spans="1:12" ht="45" x14ac:dyDescent="0.2">
      <c r="A24" s="2" t="s">
        <v>34</v>
      </c>
      <c r="B24" s="2" t="s">
        <v>48</v>
      </c>
      <c r="C24" s="12" t="s">
        <v>46</v>
      </c>
      <c r="D24" s="22" t="s">
        <v>10</v>
      </c>
      <c r="E24" s="22" t="s">
        <v>10</v>
      </c>
      <c r="F24" s="22" t="s">
        <v>10</v>
      </c>
      <c r="G24" s="22" t="s">
        <v>10</v>
      </c>
      <c r="H24" s="22" t="s">
        <v>10</v>
      </c>
      <c r="I24" s="22" t="s">
        <v>10</v>
      </c>
      <c r="J24" s="22" t="s">
        <v>10</v>
      </c>
      <c r="K24" s="22" t="s">
        <v>10</v>
      </c>
      <c r="L24" s="14">
        <v>40179</v>
      </c>
    </row>
    <row r="25" spans="1:12" ht="45" x14ac:dyDescent="0.2">
      <c r="A25" s="12" t="s">
        <v>49</v>
      </c>
      <c r="B25" s="2" t="s">
        <v>57</v>
      </c>
      <c r="C25" s="12" t="s">
        <v>50</v>
      </c>
      <c r="D25" s="22" t="s">
        <v>10</v>
      </c>
      <c r="E25" s="22" t="s">
        <v>10</v>
      </c>
      <c r="F25" s="22" t="s">
        <v>10</v>
      </c>
      <c r="G25" s="22" t="s">
        <v>10</v>
      </c>
      <c r="H25" s="22" t="s">
        <v>10</v>
      </c>
      <c r="I25" s="22" t="s">
        <v>10</v>
      </c>
      <c r="J25" s="22" t="s">
        <v>10</v>
      </c>
      <c r="K25" s="22" t="s">
        <v>10</v>
      </c>
      <c r="L25" s="14">
        <v>40179</v>
      </c>
    </row>
    <row r="26" spans="1:12" x14ac:dyDescent="0.2">
      <c r="A26" s="4"/>
    </row>
  </sheetData>
  <autoFilter ref="A1:L25" xr:uid="{0E7B3851-3654-4421-92D1-4E1DD493A16F}"/>
  <conditionalFormatting sqref="A26 B1:B1048576">
    <cfRule type="duplicateValues" dxfId="1" priority="1"/>
  </conditionalFormatting>
  <conditionalFormatting sqref="B2:B25">
    <cfRule type="duplicateValues" dxfId="0" priority="2"/>
  </conditionalFormatting>
  <printOptions horizontalCentered="1" verticalCentered="1"/>
  <pageMargins left="0.25" right="0.25" top="0.7" bottom="0.5" header="0.3" footer="0.3"/>
  <pageSetup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TDs wo RR</vt:lpstr>
      <vt:lpstr>'TDs wo RR'!Print_Area</vt:lpstr>
      <vt:lpstr>'TDs wo RR'!Print_Titles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2025-10-21T15:57:33Z</dcterms:created>
  <dcterms:modified xsi:type="dcterms:W3CDTF">2025-10-30T13:08:30Z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2025-10-30T13:08:04Z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9dc8a2bb-8347-42de-8032-405228c151cc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